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YN\CFTC\ELECTIONS CSE 2019\CSE 2019 CFTC HSBC\SECOND TOUR CSE 2019\"/>
    </mc:Choice>
  </mc:AlternateContent>
  <bookViews>
    <workbookView minimized="1" xWindow="0" yWindow="0" windowWidth="25200" windowHeight="11988" activeTab="2"/>
  </bookViews>
  <sheets>
    <sheet name="CADRES" sheetId="1" r:id="rId1"/>
    <sheet name="Feuil1" sheetId="5" r:id="rId2"/>
    <sheet name="Feuil2" sheetId="6" r:id="rId3"/>
    <sheet name="TECHNICIEN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  <c r="N15" i="3" l="1"/>
  <c r="N16" i="3"/>
  <c r="N17" i="3"/>
  <c r="N18" i="3"/>
  <c r="N19" i="3"/>
  <c r="N14" i="3"/>
  <c r="F15" i="3"/>
  <c r="F16" i="3"/>
  <c r="F17" i="3"/>
  <c r="F18" i="3"/>
  <c r="F19" i="3"/>
  <c r="F14" i="3"/>
  <c r="N17" i="1"/>
  <c r="N15" i="1"/>
  <c r="N16" i="1"/>
  <c r="N18" i="1"/>
  <c r="N19" i="1"/>
  <c r="N14" i="1"/>
  <c r="F15" i="1"/>
  <c r="F16" i="1"/>
  <c r="F17" i="1"/>
  <c r="F18" i="1"/>
  <c r="F19" i="1"/>
  <c r="F14" i="1"/>
  <c r="M20" i="3" l="1"/>
  <c r="I13" i="3" s="1"/>
  <c r="E20" i="3"/>
  <c r="A13" i="3" s="1"/>
  <c r="M20" i="1" l="1"/>
  <c r="I13" i="1" l="1"/>
  <c r="E20" i="1"/>
  <c r="A13" i="1" s="1"/>
</calcChain>
</file>

<file path=xl/sharedStrings.xml><?xml version="1.0" encoding="utf-8"?>
<sst xmlns="http://schemas.openxmlformats.org/spreadsheetml/2006/main" count="106" uniqueCount="43">
  <si>
    <t>Nombre d'inscrits :</t>
  </si>
  <si>
    <t>Nombre d'électeurs ayant pris par au vote :</t>
  </si>
  <si>
    <t>Nombre de votes blancs :</t>
  </si>
  <si>
    <t>Nombre de suffrages valablement exprimés :</t>
  </si>
  <si>
    <t>Ont obtenu :</t>
  </si>
  <si>
    <t>CFDT</t>
  </si>
  <si>
    <t>CFTC</t>
  </si>
  <si>
    <t>CGT</t>
  </si>
  <si>
    <t>FO</t>
  </si>
  <si>
    <t>SNB</t>
  </si>
  <si>
    <t>UNSA</t>
  </si>
  <si>
    <t>Nb de voix</t>
  </si>
  <si>
    <t>%</t>
  </si>
  <si>
    <t>Prénom / Nom</t>
  </si>
  <si>
    <t>Sont élus pour la CFTC:</t>
  </si>
  <si>
    <t>Sont élus pour la CFTC :</t>
  </si>
  <si>
    <t>Collège CADRES (Titulaires)</t>
  </si>
  <si>
    <t>Collège CADRES (Suppléants)</t>
  </si>
  <si>
    <t>Collège TECHNICIENS (Titulaires)</t>
  </si>
  <si>
    <t>Collège TECHNICIENS (Suppléants)</t>
  </si>
  <si>
    <t>Nombre de non votants :</t>
  </si>
  <si>
    <t>votants</t>
  </si>
  <si>
    <t>non votants</t>
  </si>
  <si>
    <t>votants CFTC</t>
  </si>
  <si>
    <t>AUTRES OS</t>
  </si>
  <si>
    <t>RESULTATS  DU SECOND TOUR DES ELECTIONS CSE HSBC France 2019</t>
  </si>
  <si>
    <t>Béatrice BARD</t>
  </si>
  <si>
    <t>Christine SYLVESTRE</t>
  </si>
  <si>
    <t>Elisabeth HARAUCHAMPS</t>
  </si>
  <si>
    <t>Bruno RONSIN</t>
  </si>
  <si>
    <t>Nathalie NINAUVE</t>
  </si>
  <si>
    <t>Philippe CATTANEO</t>
  </si>
  <si>
    <t>Anne Marie TRESALLET</t>
  </si>
  <si>
    <t>Thierry MATEOS</t>
  </si>
  <si>
    <t>Nathalie KLAMMERS</t>
  </si>
  <si>
    <t>Jean-Jacques HERY</t>
  </si>
  <si>
    <t>Laurence MARIE</t>
  </si>
  <si>
    <t>Jean-Luc BEFFERAT</t>
  </si>
  <si>
    <t>Carole SAINT-JEAN</t>
  </si>
  <si>
    <t>Sylvano TOZZINI</t>
  </si>
  <si>
    <t>Maud GARBAA</t>
  </si>
  <si>
    <t>Michael MAGALHAES</t>
  </si>
  <si>
    <t>Marylène VERSTRAETE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</si>
</sst>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1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2" fontId="0" fillId="0" borderId="0" xfId="0" applyNumberFormat="1"/>
    <xf numFmtId="10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4" borderId="5" xfId="0" applyFont="1" applyFill="1" applyBorder="1"/>
    <xf numFmtId="0" fontId="4" fillId="4" borderId="5" xfId="0" applyFont="1" applyFill="1" applyBorder="1" applyAlignment="1">
      <alignment horizontal="center"/>
    </xf>
    <xf numFmtId="0" fontId="5" fillId="4" borderId="5" xfId="0" applyFont="1" applyFill="1" applyBorder="1"/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8">
    <dxf>
      <font>
        <color rgb="FF00FF0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Arial Black" panose="020B0A04020102020204" pitchFamily="34" charset="0"/>
              </a:rPr>
              <a:t>RESULTATS DES VOTES CHEZ HSBC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1615740740740743"/>
          <c:w val="0.93888888888888888"/>
          <c:h val="0.52215113735783025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tx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>
                <c:manualLayout>
                  <c:x val="8.1972068668045364E-2"/>
                  <c:y val="7.84592082123377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326106594399271E-2"/>
                      <c:h val="6.931517962961399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Feuil1!$A$1:$A$2</c:f>
              <c:strCache>
                <c:ptCount val="2"/>
                <c:pt idx="0">
                  <c:v>non votants</c:v>
                </c:pt>
                <c:pt idx="1">
                  <c:v>votants</c:v>
                </c:pt>
              </c:strCache>
            </c:strRef>
          </c:cat>
          <c:val>
            <c:numRef>
              <c:f>Feuil1!$B$1:$B$2</c:f>
              <c:numCache>
                <c:formatCode>General</c:formatCode>
                <c:ptCount val="2"/>
                <c:pt idx="0">
                  <c:v>4488</c:v>
                </c:pt>
                <c:pt idx="1">
                  <c:v>3035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  <a:latin typeface="Arial Black" panose="020B0A04020102020204" pitchFamily="34" charset="0"/>
              </a:rPr>
              <a:t>NOUS CFTC-HSBC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0"/>
          <c:dPt>
            <c:idx val="0"/>
            <c:bubble3D val="0"/>
            <c:explosion val="7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>
                <c:manualLayout>
                  <c:x val="0.12918438320209974"/>
                  <c:y val="4.4582604257801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Feuil2!$A$1:$A$2</c:f>
              <c:strCache>
                <c:ptCount val="2"/>
                <c:pt idx="0">
                  <c:v>AUTRES OS</c:v>
                </c:pt>
                <c:pt idx="1">
                  <c:v>votants CFTC</c:v>
                </c:pt>
              </c:strCache>
            </c:strRef>
          </c:cat>
          <c:val>
            <c:numRef>
              <c:f>Feuil2!$B$1:$B$2</c:f>
              <c:numCache>
                <c:formatCode>General</c:formatCode>
                <c:ptCount val="2"/>
                <c:pt idx="0">
                  <c:v>2181</c:v>
                </c:pt>
                <c:pt idx="1">
                  <c:v>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441950</xdr:colOff>
      <xdr:row>17</xdr:row>
      <xdr:rowOff>137160</xdr:rowOff>
    </xdr:from>
    <xdr:to>
      <xdr:col>9</xdr:col>
      <xdr:colOff>781021</xdr:colOff>
      <xdr:row>28</xdr:row>
      <xdr:rowOff>133080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4870" y="3665220"/>
          <a:ext cx="3615671" cy="21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3</xdr:row>
      <xdr:rowOff>104775</xdr:rowOff>
    </xdr:from>
    <xdr:to>
      <xdr:col>13</xdr:col>
      <xdr:colOff>219075</xdr:colOff>
      <xdr:row>25</xdr:row>
      <xdr:rowOff>109537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657225</xdr:colOff>
      <xdr:row>8</xdr:row>
      <xdr:rowOff>123825</xdr:rowOff>
    </xdr:from>
    <xdr:to>
      <xdr:col>11</xdr:col>
      <xdr:colOff>133350</xdr:colOff>
      <xdr:row>13</xdr:row>
      <xdr:rowOff>66675</xdr:rowOff>
    </xdr:to>
    <xdr:sp macro="" textlink="">
      <xdr:nvSpPr>
        <xdr:cNvPr id="3" name="ZoneTexte 2"/>
        <xdr:cNvSpPr txBox="1"/>
      </xdr:nvSpPr>
      <xdr:spPr>
        <a:xfrm>
          <a:off x="8458200" y="1647825"/>
          <a:ext cx="1000125" cy="89535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00">
              <a:solidFill>
                <a:schemeClr val="bg1"/>
              </a:solidFill>
              <a:latin typeface="Arial Black" panose="020B0A04020102020204" pitchFamily="34" charset="0"/>
            </a:rPr>
            <a:t>NON</a:t>
          </a:r>
          <a:r>
            <a:rPr lang="fr-FR" sz="1000" baseline="0">
              <a:solidFill>
                <a:schemeClr val="bg1"/>
              </a:solidFill>
              <a:latin typeface="Arial Black" panose="020B0A04020102020204" pitchFamily="34" charset="0"/>
            </a:rPr>
            <a:t> VOTANTS</a:t>
          </a:r>
        </a:p>
        <a:p>
          <a:pPr algn="ctr"/>
          <a:endParaRPr lang="fr-FR" sz="1000" baseline="0">
            <a:solidFill>
              <a:schemeClr val="bg1"/>
            </a:solidFill>
            <a:latin typeface="Arial Black" panose="020B0A04020102020204" pitchFamily="34" charset="0"/>
          </a:endParaRPr>
        </a:p>
        <a:p>
          <a:pPr algn="ctr"/>
          <a:r>
            <a:rPr lang="fr-FR" sz="1000" baseline="0">
              <a:solidFill>
                <a:schemeClr val="bg1"/>
              </a:solidFill>
              <a:latin typeface="Arial Black" panose="020B0A04020102020204" pitchFamily="34" charset="0"/>
            </a:rPr>
            <a:t>56 %</a:t>
          </a:r>
          <a:endParaRPr lang="fr-FR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0.73415</cdr:x>
      <cdr:y>0.50851</cdr:y>
    </cdr:from>
    <cdr:to>
      <cdr:x>0.90317</cdr:x>
      <cdr:y>0.72645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71925" y="21336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0.22066</cdr:x>
      <cdr:y>0.19637</cdr:y>
    </cdr:from>
    <cdr:to>
      <cdr:x>0.40669</cdr:x>
      <cdr:y>0.30193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93800" y="823912"/>
          <a:ext cx="1006475" cy="44291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aseline="0">
              <a:solidFill>
                <a:schemeClr val="bg1"/>
              </a:solidFill>
              <a:latin typeface="Arial Black" panose="020B0A04020102020204" pitchFamily="34" charset="0"/>
            </a:rPr>
            <a:t> </a:t>
          </a:r>
          <a:r>
            <a:rPr lang="fr-FR" sz="1000" baseline="0">
              <a:solidFill>
                <a:schemeClr val="bg1"/>
              </a:solidFill>
              <a:latin typeface="Arial Black" panose="020B0A04020102020204" pitchFamily="34" charset="0"/>
            </a:rPr>
            <a:t>VOTANTS</a:t>
          </a:r>
        </a:p>
        <a:p xmlns:a="http://schemas.openxmlformats.org/drawingml/2006/main">
          <a:pPr algn="ctr"/>
          <a:endParaRPr lang="fr-FR" sz="1000" baseline="0">
            <a:solidFill>
              <a:schemeClr val="bg1"/>
            </a:solidFill>
            <a:latin typeface="Arial Black" panose="020B0A04020102020204" pitchFamily="34" charset="0"/>
          </a:endParaRPr>
        </a:p>
        <a:p xmlns:a="http://schemas.openxmlformats.org/drawingml/2006/main">
          <a:pPr algn="ctr"/>
          <a:r>
            <a:rPr lang="fr-FR" sz="1000" baseline="0">
              <a:solidFill>
                <a:schemeClr val="bg1"/>
              </a:solidFill>
              <a:latin typeface="Arial Black" panose="020B0A04020102020204" pitchFamily="34" charset="0"/>
            </a:rPr>
            <a:t>44 %</a:t>
          </a:r>
          <a:endParaRPr lang="fr-FR" sz="1000">
            <a:solidFill>
              <a:schemeClr val="bg1"/>
            </a:solidFill>
            <a:latin typeface="Arial Black" panose="020B0A040201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11</xdr:row>
      <xdr:rowOff>157161</xdr:rowOff>
    </xdr:from>
    <xdr:to>
      <xdr:col>11</xdr:col>
      <xdr:colOff>390525</xdr:colOff>
      <xdr:row>29</xdr:row>
      <xdr:rowOff>161924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0.26545</cdr:x>
      <cdr:y>0.28433</cdr:y>
    </cdr:from>
    <cdr:to>
      <cdr:x>0.35091</cdr:x>
      <cdr:y>0.36477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90650" y="976314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bg1"/>
              </a:solidFill>
              <a:latin typeface="Arial Black" panose="020B0A04020102020204" pitchFamily="34" charset="0"/>
            </a:rPr>
            <a:t>25</a:t>
          </a:r>
          <a:r>
            <a:rPr lang="fr-FR" sz="1100" baseline="0">
              <a:solidFill>
                <a:schemeClr val="bg1"/>
              </a:solidFill>
              <a:latin typeface="Arial Black" panose="020B0A04020102020204" pitchFamily="34" charset="0"/>
            </a:rPr>
            <a:t> %</a:t>
          </a:r>
          <a:endParaRPr lang="fr-FR" sz="1100">
            <a:solidFill>
              <a:schemeClr val="bg1"/>
            </a:solidFill>
            <a:latin typeface="Arial Black" panose="020B0A04020102020204" pitchFamily="34" charset="0"/>
          </a:endParaRPr>
        </a:p>
      </cdr:txBody>
    </cdr:sp>
  </cdr:relSizeAnchor>
  <cdr:relSizeAnchor xmlns:cdr="http://schemas.openxmlformats.org/drawingml/2006/chartDrawing">
    <cdr:from>
      <cdr:x>0.22</cdr:x>
      <cdr:y>0.43135</cdr:y>
    </cdr:from>
    <cdr:to>
      <cdr:x>0.55455</cdr:x>
      <cdr:y>0.69764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52525" y="1481139"/>
          <a:ext cx="17526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>
              <a:solidFill>
                <a:schemeClr val="tx1"/>
              </a:solidFill>
              <a:latin typeface="Arial Black" panose="020B0A04020102020204" pitchFamily="34" charset="0"/>
            </a:rPr>
            <a:t>AUTRES ORGANISATIONS SYNDICALES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502920</xdr:colOff>
      <xdr:row>17</xdr:row>
      <xdr:rowOff>60960</xdr:rowOff>
    </xdr:from>
    <xdr:to>
      <xdr:col>10</xdr:col>
      <xdr:colOff>80056</xdr:colOff>
      <xdr:row>28</xdr:row>
      <xdr:rowOff>171180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589020"/>
          <a:ext cx="3661456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zoomScale="81" zoomScaleNormal="81" workbookViewId="0">
      <selection activeCell="H34" sqref="H34"/>
    </sheetView>
  </sheetViews>
  <sheetFormatPr baseColWidth="10" defaultRowHeight="14.4" x14ac:dyDescent="0.3"/>
  <cols>
    <col min="1" max="1" width="6.109375" customWidth="1"/>
    <col min="2" max="2" width="11.44140625" customWidth="1"/>
    <col min="3" max="3" width="32" customWidth="1"/>
    <col min="4" max="4" width="15.44140625" customWidth="1"/>
    <col min="5" max="6" width="11.44140625" customWidth="1"/>
    <col min="7" max="7" width="6.88671875" customWidth="1"/>
    <col min="8" max="8" width="11.88671875" customWidth="1"/>
    <col min="9" max="9" width="6.109375" customWidth="1"/>
    <col min="11" max="11" width="26.6640625" customWidth="1"/>
    <col min="12" max="12" width="19.5546875" customWidth="1"/>
    <col min="15" max="15" width="8.33203125" customWidth="1"/>
  </cols>
  <sheetData>
    <row r="1" spans="1:15" ht="15" thickBot="1" x14ac:dyDescent="0.35"/>
    <row r="2" spans="1:15" ht="42" customHeight="1" thickBot="1" x14ac:dyDescent="0.35">
      <c r="B2" s="15" t="s">
        <v>25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4" spans="1:15" ht="15" thickBot="1" x14ac:dyDescent="0.35"/>
    <row r="5" spans="1:15" ht="18.600000000000001" thickBot="1" x14ac:dyDescent="0.4">
      <c r="B5" s="18" t="s">
        <v>16</v>
      </c>
      <c r="C5" s="19"/>
      <c r="D5" s="19"/>
      <c r="E5" s="19"/>
      <c r="F5" s="20"/>
      <c r="J5" s="18" t="s">
        <v>17</v>
      </c>
      <c r="K5" s="19"/>
      <c r="L5" s="19"/>
      <c r="M5" s="19"/>
      <c r="N5" s="20"/>
    </row>
    <row r="7" spans="1:15" x14ac:dyDescent="0.3">
      <c r="C7" s="4" t="s">
        <v>0</v>
      </c>
      <c r="D7" s="4"/>
      <c r="E7" s="14">
        <v>5588</v>
      </c>
      <c r="F7" s="14"/>
      <c r="K7" s="4" t="s">
        <v>0</v>
      </c>
      <c r="L7" s="4"/>
      <c r="M7" s="14">
        <v>5588</v>
      </c>
      <c r="N7" s="14"/>
    </row>
    <row r="8" spans="1:15" x14ac:dyDescent="0.3">
      <c r="C8" t="s">
        <v>1</v>
      </c>
      <c r="E8" s="14">
        <v>2315</v>
      </c>
      <c r="F8" s="14"/>
      <c r="K8" t="s">
        <v>1</v>
      </c>
      <c r="M8" s="14">
        <v>2192</v>
      </c>
      <c r="N8" s="14"/>
    </row>
    <row r="9" spans="1:15" x14ac:dyDescent="0.3">
      <c r="C9" t="s">
        <v>20</v>
      </c>
      <c r="E9" s="14">
        <v>21</v>
      </c>
      <c r="F9" s="14"/>
      <c r="K9" t="s">
        <v>2</v>
      </c>
      <c r="M9" s="14">
        <v>22</v>
      </c>
      <c r="N9" s="14"/>
    </row>
    <row r="10" spans="1:15" x14ac:dyDescent="0.3">
      <c r="C10" t="s">
        <v>3</v>
      </c>
      <c r="E10" s="14">
        <v>2294</v>
      </c>
      <c r="F10" s="14"/>
      <c r="K10" t="s">
        <v>3</v>
      </c>
      <c r="M10" s="14">
        <v>2170</v>
      </c>
      <c r="N10" s="14"/>
    </row>
    <row r="12" spans="1:15" x14ac:dyDescent="0.3">
      <c r="C12" s="2" t="s">
        <v>4</v>
      </c>
      <c r="K12" s="2" t="s">
        <v>4</v>
      </c>
    </row>
    <row r="13" spans="1:15" x14ac:dyDescent="0.3">
      <c r="A13" s="1">
        <f>IF(E10=E20,0,"Ko")</f>
        <v>0</v>
      </c>
      <c r="E13" s="3" t="s">
        <v>11</v>
      </c>
      <c r="F13" s="3" t="s">
        <v>12</v>
      </c>
      <c r="I13" s="1">
        <f>IF(M10=M20,0,"Ko")</f>
        <v>0</v>
      </c>
      <c r="M13" s="3" t="s">
        <v>11</v>
      </c>
      <c r="N13" s="3" t="s">
        <v>12</v>
      </c>
    </row>
    <row r="14" spans="1:15" x14ac:dyDescent="0.3">
      <c r="D14" t="s">
        <v>5</v>
      </c>
      <c r="E14" s="6">
        <v>602</v>
      </c>
      <c r="F14" s="9">
        <f>IF($E$10=0,0,E14/$E$10)</f>
        <v>0.26242371403661724</v>
      </c>
      <c r="G14" s="8"/>
      <c r="L14" t="s">
        <v>5</v>
      </c>
      <c r="M14" s="6">
        <v>561</v>
      </c>
      <c r="N14" s="9">
        <f>IF($M$10=0,0,M14/$M$10)</f>
        <v>0.25852534562211982</v>
      </c>
      <c r="O14" s="8"/>
    </row>
    <row r="15" spans="1:15" x14ac:dyDescent="0.3">
      <c r="D15" t="s">
        <v>6</v>
      </c>
      <c r="E15" s="6">
        <v>690</v>
      </c>
      <c r="F15" s="9">
        <f t="shared" ref="F15:F19" si="0">IF($E$10=0,0,E15/$E$10)</f>
        <v>0.30078465562336532</v>
      </c>
      <c r="G15" s="8"/>
      <c r="L15" t="s">
        <v>6</v>
      </c>
      <c r="M15" s="6">
        <v>622</v>
      </c>
      <c r="N15" s="9">
        <f t="shared" ref="N15:N19" si="1">IF($M$10=0,0,M15/$M$10)</f>
        <v>0.28663594470046083</v>
      </c>
      <c r="O15" s="8"/>
    </row>
    <row r="16" spans="1:15" x14ac:dyDescent="0.3">
      <c r="D16" t="s">
        <v>7</v>
      </c>
      <c r="E16" s="6">
        <v>37</v>
      </c>
      <c r="F16" s="9">
        <f t="shared" si="0"/>
        <v>1.6129032258064516E-2</v>
      </c>
      <c r="G16" s="8"/>
      <c r="L16" t="s">
        <v>7</v>
      </c>
      <c r="M16" s="6">
        <v>38</v>
      </c>
      <c r="N16" s="9">
        <f t="shared" si="1"/>
        <v>1.7511520737327188E-2</v>
      </c>
      <c r="O16" s="8"/>
    </row>
    <row r="17" spans="3:15" x14ac:dyDescent="0.3">
      <c r="D17" t="s">
        <v>8</v>
      </c>
      <c r="E17" s="6">
        <v>378</v>
      </c>
      <c r="F17" s="9">
        <f t="shared" si="0"/>
        <v>0.16477768090671316</v>
      </c>
      <c r="G17" s="8"/>
      <c r="L17" t="s">
        <v>8</v>
      </c>
      <c r="M17" s="6">
        <v>372</v>
      </c>
      <c r="N17" s="9">
        <f>IF($M$10=0,0,M17/$M$10)</f>
        <v>0.17142857142857143</v>
      </c>
      <c r="O17" s="8"/>
    </row>
    <row r="18" spans="3:15" x14ac:dyDescent="0.3">
      <c r="D18" t="s">
        <v>9</v>
      </c>
      <c r="E18" s="6">
        <v>504</v>
      </c>
      <c r="F18" s="9">
        <f t="shared" si="0"/>
        <v>0.21970357454228423</v>
      </c>
      <c r="G18" s="8"/>
      <c r="L18" t="s">
        <v>9</v>
      </c>
      <c r="M18" s="6">
        <v>480</v>
      </c>
      <c r="N18" s="9">
        <f t="shared" si="1"/>
        <v>0.22119815668202766</v>
      </c>
      <c r="O18" s="8"/>
    </row>
    <row r="19" spans="3:15" x14ac:dyDescent="0.3">
      <c r="D19" t="s">
        <v>10</v>
      </c>
      <c r="E19" s="6">
        <v>83</v>
      </c>
      <c r="F19" s="9">
        <f t="shared" si="0"/>
        <v>3.6181342632955533E-2</v>
      </c>
      <c r="G19" s="8"/>
      <c r="L19" t="s">
        <v>10</v>
      </c>
      <c r="M19" s="6">
        <v>97</v>
      </c>
      <c r="N19" s="9">
        <f t="shared" si="1"/>
        <v>4.470046082949309E-2</v>
      </c>
      <c r="O19" s="8"/>
    </row>
    <row r="20" spans="3:15" x14ac:dyDescent="0.3">
      <c r="E20" s="5">
        <f>SUM(E14:E19)</f>
        <v>2294</v>
      </c>
      <c r="M20" s="5">
        <f>SUM(M14:M19)</f>
        <v>2170</v>
      </c>
    </row>
    <row r="21" spans="3:15" x14ac:dyDescent="0.3">
      <c r="C21" s="2" t="s">
        <v>15</v>
      </c>
      <c r="K21" s="2" t="s">
        <v>14</v>
      </c>
    </row>
    <row r="23" spans="3:15" x14ac:dyDescent="0.3">
      <c r="C23" t="s">
        <v>13</v>
      </c>
      <c r="K23" t="s">
        <v>13</v>
      </c>
    </row>
    <row r="25" spans="3:15" ht="17.399999999999999" x14ac:dyDescent="0.45">
      <c r="C25" s="13" t="s">
        <v>28</v>
      </c>
      <c r="D25" s="12" t="s">
        <v>6</v>
      </c>
      <c r="K25" s="13" t="s">
        <v>36</v>
      </c>
      <c r="L25" s="12" t="s">
        <v>6</v>
      </c>
    </row>
    <row r="26" spans="3:15" ht="17.399999999999999" x14ac:dyDescent="0.45">
      <c r="C26" s="13" t="s">
        <v>29</v>
      </c>
      <c r="D26" s="12" t="s">
        <v>6</v>
      </c>
      <c r="K26" s="13" t="s">
        <v>37</v>
      </c>
      <c r="L26" s="12" t="s">
        <v>6</v>
      </c>
    </row>
    <row r="27" spans="3:15" ht="17.399999999999999" x14ac:dyDescent="0.45">
      <c r="C27" s="13" t="s">
        <v>30</v>
      </c>
      <c r="D27" s="12" t="s">
        <v>6</v>
      </c>
      <c r="K27" s="13" t="s">
        <v>38</v>
      </c>
      <c r="L27" s="12" t="s">
        <v>6</v>
      </c>
    </row>
    <row r="28" spans="3:15" ht="17.399999999999999" x14ac:dyDescent="0.45">
      <c r="C28" s="13" t="s">
        <v>31</v>
      </c>
      <c r="D28" s="12" t="s">
        <v>6</v>
      </c>
      <c r="K28" s="13" t="s">
        <v>39</v>
      </c>
      <c r="L28" s="12" t="s">
        <v>6</v>
      </c>
    </row>
    <row r="29" spans="3:15" ht="17.399999999999999" x14ac:dyDescent="0.45">
      <c r="C29" s="13" t="s">
        <v>32</v>
      </c>
      <c r="D29" s="12" t="s">
        <v>6</v>
      </c>
      <c r="K29" s="13" t="s">
        <v>40</v>
      </c>
      <c r="L29" s="12" t="s">
        <v>6</v>
      </c>
    </row>
    <row r="30" spans="3:15" ht="17.399999999999999" x14ac:dyDescent="0.45">
      <c r="C30" s="13" t="s">
        <v>33</v>
      </c>
      <c r="D30" s="12" t="s">
        <v>6</v>
      </c>
      <c r="K30" s="13" t="s">
        <v>41</v>
      </c>
      <c r="L30" s="12" t="s">
        <v>6</v>
      </c>
    </row>
    <row r="31" spans="3:15" ht="17.399999999999999" x14ac:dyDescent="0.45">
      <c r="C31" s="13" t="s">
        <v>34</v>
      </c>
      <c r="D31" s="12" t="s">
        <v>6</v>
      </c>
      <c r="K31" s="13" t="s">
        <v>42</v>
      </c>
      <c r="L31" s="12" t="s">
        <v>6</v>
      </c>
    </row>
    <row r="32" spans="3:15" ht="17.399999999999999" x14ac:dyDescent="0.45">
      <c r="C32" s="13" t="s">
        <v>35</v>
      </c>
      <c r="D32" s="12" t="s">
        <v>6</v>
      </c>
    </row>
  </sheetData>
  <mergeCells count="11">
    <mergeCell ref="M10:N10"/>
    <mergeCell ref="M7:N7"/>
    <mergeCell ref="M8:N8"/>
    <mergeCell ref="E10:F10"/>
    <mergeCell ref="B2:N2"/>
    <mergeCell ref="J5:N5"/>
    <mergeCell ref="B5:F5"/>
    <mergeCell ref="E9:F9"/>
    <mergeCell ref="E7:F7"/>
    <mergeCell ref="E8:F8"/>
    <mergeCell ref="M9:N9"/>
  </mergeCells>
  <conditionalFormatting sqref="A13">
    <cfRule type="cellIs" dxfId="7" priority="7" operator="equal">
      <formula>"Ko"</formula>
    </cfRule>
    <cfRule type="cellIs" dxfId="6" priority="8" operator="equal">
      <formula>0</formula>
    </cfRule>
  </conditionalFormatting>
  <conditionalFormatting sqref="I13">
    <cfRule type="cellIs" dxfId="5" priority="5" operator="equal">
      <formula>"Ko"</formula>
    </cfRule>
    <cfRule type="cellIs" dxfId="4" priority="6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&amp;LRESTRICTED/CONFIDENTIEL</oddFooter>
    <evenFooter>&amp;LRESTRICTED/CONFIDENTIEL</evenFooter>
    <firstFooter>&amp;LRESTRICTED/CONFIDENTIEL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O23" sqref="O23"/>
    </sheetView>
  </sheetViews>
  <sheetFormatPr baseColWidth="10" defaultRowHeight="14.4" x14ac:dyDescent="0.3"/>
  <cols>
    <col min="1" max="1" width="25.5546875" customWidth="1"/>
  </cols>
  <sheetData>
    <row r="1" spans="1:3" x14ac:dyDescent="0.3">
      <c r="A1" s="4" t="s">
        <v>22</v>
      </c>
      <c r="B1" s="10">
        <f>B7-B2</f>
        <v>4488</v>
      </c>
      <c r="C1" s="10"/>
    </row>
    <row r="2" spans="1:3" x14ac:dyDescent="0.3">
      <c r="A2" t="s">
        <v>21</v>
      </c>
      <c r="B2" s="10">
        <v>3035</v>
      </c>
      <c r="C2" s="10"/>
    </row>
    <row r="7" spans="1:3" x14ac:dyDescent="0.3">
      <c r="A7" s="4" t="s">
        <v>0</v>
      </c>
      <c r="B7" s="10">
        <v>7523</v>
      </c>
    </row>
  </sheetData>
  <pageMargins left="0.7" right="0.7" top="0.75" bottom="0.75" header="0.3" footer="0.3"/>
  <pageSetup paperSize="9" orientation="portrait" r:id="rId1"/>
  <headerFooter>
    <oddFooter>&amp;LRESTRICTED/CONFIDENTIEL</oddFooter>
    <evenFooter>&amp;LRESTRICTED/CONFIDENTIEL</evenFooter>
    <firstFooter>&amp;LRESTRICTED/CONFIDENTIEL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2" sqref="B2"/>
    </sheetView>
  </sheetViews>
  <sheetFormatPr baseColWidth="10" defaultRowHeight="14.4" x14ac:dyDescent="0.3"/>
  <cols>
    <col min="1" max="1" width="15" customWidth="1"/>
  </cols>
  <sheetData>
    <row r="1" spans="1:3" x14ac:dyDescent="0.3">
      <c r="A1" s="4" t="s">
        <v>24</v>
      </c>
      <c r="B1" s="10">
        <v>2181</v>
      </c>
      <c r="C1" s="10"/>
    </row>
    <row r="2" spans="1:3" x14ac:dyDescent="0.3">
      <c r="A2" t="s">
        <v>23</v>
      </c>
      <c r="B2" s="10">
        <v>814</v>
      </c>
      <c r="C2" s="10"/>
    </row>
    <row r="7" spans="1:3" x14ac:dyDescent="0.3">
      <c r="A7" s="4" t="s">
        <v>0</v>
      </c>
      <c r="B7" s="10">
        <v>7523</v>
      </c>
    </row>
  </sheetData>
  <pageMargins left="0.7" right="0.7" top="0.75" bottom="0.75" header="0.3" footer="0.3"/>
  <pageSetup paperSize="9" orientation="portrait" r:id="rId1"/>
  <headerFooter>
    <oddFooter>&amp;LRESTRICTED/CONFIDENTIEL</oddFooter>
    <evenFooter>&amp;LRESTRICTED/CONFIDENTIEL</evenFooter>
    <firstFooter>&amp;LRESTRICTED/CONFIDENTIEL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opLeftCell="A4" workbookViewId="0">
      <selection activeCell="K32" sqref="K32"/>
    </sheetView>
  </sheetViews>
  <sheetFormatPr baseColWidth="10" defaultRowHeight="14.4" x14ac:dyDescent="0.3"/>
  <cols>
    <col min="1" max="1" width="6.109375" customWidth="1"/>
    <col min="3" max="3" width="19" customWidth="1"/>
    <col min="4" max="4" width="18.44140625" customWidth="1"/>
    <col min="7" max="7" width="6.88671875" customWidth="1"/>
    <col min="8" max="8" width="11.88671875" customWidth="1"/>
    <col min="9" max="9" width="6.109375" customWidth="1"/>
    <col min="11" max="11" width="25.6640625" customWidth="1"/>
    <col min="12" max="12" width="19.5546875" customWidth="1"/>
    <col min="14" max="14" width="11.5546875" customWidth="1"/>
  </cols>
  <sheetData>
    <row r="1" spans="1:14" ht="15" thickBot="1" x14ac:dyDescent="0.35"/>
    <row r="2" spans="1:14" ht="42" customHeight="1" thickBot="1" x14ac:dyDescent="0.35">
      <c r="B2" s="15" t="s">
        <v>25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4" spans="1:14" ht="15" thickBot="1" x14ac:dyDescent="0.35"/>
    <row r="5" spans="1:14" ht="18.600000000000001" thickBot="1" x14ac:dyDescent="0.4">
      <c r="B5" s="18" t="s">
        <v>18</v>
      </c>
      <c r="C5" s="19"/>
      <c r="D5" s="19"/>
      <c r="E5" s="19"/>
      <c r="F5" s="20"/>
      <c r="J5" s="18" t="s">
        <v>19</v>
      </c>
      <c r="K5" s="19"/>
      <c r="L5" s="19"/>
      <c r="M5" s="19"/>
      <c r="N5" s="20"/>
    </row>
    <row r="7" spans="1:14" x14ac:dyDescent="0.3">
      <c r="C7" s="4" t="s">
        <v>0</v>
      </c>
      <c r="D7" s="4"/>
      <c r="E7" s="14">
        <v>1935</v>
      </c>
      <c r="F7" s="14"/>
      <c r="K7" s="4" t="s">
        <v>0</v>
      </c>
      <c r="L7" s="4"/>
      <c r="M7" s="14">
        <v>1935</v>
      </c>
      <c r="N7" s="14"/>
    </row>
    <row r="8" spans="1:14" x14ac:dyDescent="0.3">
      <c r="C8" t="s">
        <v>1</v>
      </c>
      <c r="E8" s="14">
        <v>747</v>
      </c>
      <c r="F8" s="14"/>
      <c r="K8" t="s">
        <v>1</v>
      </c>
      <c r="M8" s="14">
        <v>709</v>
      </c>
      <c r="N8" s="14"/>
    </row>
    <row r="9" spans="1:14" x14ac:dyDescent="0.3">
      <c r="C9" t="s">
        <v>2</v>
      </c>
      <c r="E9" s="14">
        <v>6</v>
      </c>
      <c r="F9" s="14"/>
      <c r="K9" t="s">
        <v>2</v>
      </c>
      <c r="M9" s="14">
        <v>9</v>
      </c>
      <c r="N9" s="14"/>
    </row>
    <row r="10" spans="1:14" x14ac:dyDescent="0.3">
      <c r="C10" t="s">
        <v>3</v>
      </c>
      <c r="E10" s="14">
        <v>741</v>
      </c>
      <c r="F10" s="14"/>
      <c r="K10" t="s">
        <v>3</v>
      </c>
      <c r="M10" s="14">
        <v>700</v>
      </c>
      <c r="N10" s="14"/>
    </row>
    <row r="12" spans="1:14" x14ac:dyDescent="0.3">
      <c r="C12" s="2" t="s">
        <v>4</v>
      </c>
      <c r="K12" s="2" t="s">
        <v>4</v>
      </c>
    </row>
    <row r="13" spans="1:14" x14ac:dyDescent="0.3">
      <c r="A13" s="1">
        <f>IF(E10=E20,0,"Ko")</f>
        <v>0</v>
      </c>
      <c r="E13" s="3" t="s">
        <v>11</v>
      </c>
      <c r="F13" s="3" t="s">
        <v>12</v>
      </c>
      <c r="I13" s="1">
        <f>IF(M10=M20,0,"Ko")</f>
        <v>0</v>
      </c>
      <c r="M13" s="3" t="s">
        <v>11</v>
      </c>
      <c r="N13" s="3" t="s">
        <v>12</v>
      </c>
    </row>
    <row r="14" spans="1:14" x14ac:dyDescent="0.3">
      <c r="D14" t="s">
        <v>5</v>
      </c>
      <c r="E14" s="6">
        <v>339</v>
      </c>
      <c r="F14" s="7">
        <f>IF($E$10=0,0,E14/$E$10)</f>
        <v>0.45748987854251011</v>
      </c>
      <c r="L14" t="s">
        <v>5</v>
      </c>
      <c r="M14" s="6">
        <v>305</v>
      </c>
      <c r="N14" s="7">
        <f>IF($M$10=0,0,M14/$M$10)</f>
        <v>0.43571428571428572</v>
      </c>
    </row>
    <row r="15" spans="1:14" x14ac:dyDescent="0.3">
      <c r="D15" t="s">
        <v>6</v>
      </c>
      <c r="E15" s="6">
        <v>124</v>
      </c>
      <c r="F15" s="7">
        <f t="shared" ref="F15:F19" si="0">IF($E$10=0,0,E15/$E$10)</f>
        <v>0.16734143049932523</v>
      </c>
      <c r="L15" t="s">
        <v>6</v>
      </c>
      <c r="M15" s="6">
        <v>123</v>
      </c>
      <c r="N15" s="7">
        <f t="shared" ref="N15:N19" si="1">IF($M$10=0,0,M15/$M$10)</f>
        <v>0.17571428571428571</v>
      </c>
    </row>
    <row r="16" spans="1:14" x14ac:dyDescent="0.3">
      <c r="D16" t="s">
        <v>7</v>
      </c>
      <c r="E16" s="6">
        <v>25</v>
      </c>
      <c r="F16" s="7">
        <f t="shared" si="0"/>
        <v>3.3738191632928474E-2</v>
      </c>
      <c r="L16" t="s">
        <v>7</v>
      </c>
      <c r="M16" s="6">
        <v>27</v>
      </c>
      <c r="N16" s="7">
        <f t="shared" si="1"/>
        <v>3.8571428571428569E-2</v>
      </c>
    </row>
    <row r="17" spans="3:14" x14ac:dyDescent="0.3">
      <c r="D17" t="s">
        <v>8</v>
      </c>
      <c r="E17" s="6">
        <v>133</v>
      </c>
      <c r="F17" s="7">
        <f t="shared" si="0"/>
        <v>0.17948717948717949</v>
      </c>
      <c r="L17" t="s">
        <v>8</v>
      </c>
      <c r="M17" s="6">
        <v>127</v>
      </c>
      <c r="N17" s="7">
        <f t="shared" si="1"/>
        <v>0.18142857142857144</v>
      </c>
    </row>
    <row r="18" spans="3:14" x14ac:dyDescent="0.3">
      <c r="D18" t="s">
        <v>9</v>
      </c>
      <c r="E18" s="6">
        <v>91</v>
      </c>
      <c r="F18" s="7">
        <f t="shared" si="0"/>
        <v>0.12280701754385964</v>
      </c>
      <c r="L18" t="s">
        <v>9</v>
      </c>
      <c r="M18" s="6">
        <v>89</v>
      </c>
      <c r="N18" s="7">
        <f t="shared" si="1"/>
        <v>0.12714285714285714</v>
      </c>
    </row>
    <row r="19" spans="3:14" x14ac:dyDescent="0.3">
      <c r="D19" t="s">
        <v>10</v>
      </c>
      <c r="E19" s="6">
        <v>29</v>
      </c>
      <c r="F19" s="7">
        <f t="shared" si="0"/>
        <v>3.9136302294197033E-2</v>
      </c>
      <c r="L19" t="s">
        <v>10</v>
      </c>
      <c r="M19" s="6">
        <v>29</v>
      </c>
      <c r="N19" s="7">
        <f t="shared" si="1"/>
        <v>4.1428571428571426E-2</v>
      </c>
    </row>
    <row r="20" spans="3:14" x14ac:dyDescent="0.3">
      <c r="E20" s="5">
        <f>SUM(E14:E19)</f>
        <v>741</v>
      </c>
      <c r="M20" s="5">
        <f>SUM(M14:M19)</f>
        <v>700</v>
      </c>
    </row>
    <row r="21" spans="3:14" x14ac:dyDescent="0.3">
      <c r="C21" s="2" t="s">
        <v>15</v>
      </c>
      <c r="K21" s="2" t="s">
        <v>14</v>
      </c>
    </row>
    <row r="23" spans="3:14" x14ac:dyDescent="0.3">
      <c r="C23" t="s">
        <v>13</v>
      </c>
      <c r="K23" t="s">
        <v>13</v>
      </c>
    </row>
    <row r="25" spans="3:14" ht="17.399999999999999" x14ac:dyDescent="0.45">
      <c r="C25" s="11" t="s">
        <v>26</v>
      </c>
      <c r="D25" s="12" t="s">
        <v>6</v>
      </c>
      <c r="K25" s="11" t="s">
        <v>27</v>
      </c>
      <c r="L25" s="12" t="s">
        <v>6</v>
      </c>
    </row>
  </sheetData>
  <mergeCells count="11">
    <mergeCell ref="E9:F9"/>
    <mergeCell ref="M9:N9"/>
    <mergeCell ref="E10:F10"/>
    <mergeCell ref="M10:N10"/>
    <mergeCell ref="B2:N2"/>
    <mergeCell ref="B5:F5"/>
    <mergeCell ref="J5:N5"/>
    <mergeCell ref="E7:F7"/>
    <mergeCell ref="M7:N7"/>
    <mergeCell ref="E8:F8"/>
    <mergeCell ref="M8:N8"/>
  </mergeCells>
  <conditionalFormatting sqref="I13">
    <cfRule type="cellIs" dxfId="3" priority="1" operator="equal">
      <formula>"Ko"</formula>
    </cfRule>
    <cfRule type="cellIs" dxfId="2" priority="2" operator="equal">
      <formula>0</formula>
    </cfRule>
  </conditionalFormatting>
  <conditionalFormatting sqref="A13">
    <cfRule type="cellIs" dxfId="1" priority="3" operator="equal">
      <formula>"Ko"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portrait" r:id="rId1"/>
  <headerFooter>
    <oddFooter>&amp;LRESTRICTED/CONFIDENTIEL</oddFooter>
    <evenFooter>&amp;LRESTRICTED/CONFIDENTIEL</evenFooter>
    <firstFooter>&amp;LRESTRICTED/CONFIDENTIEL</firstFooter>
  </headerFooter>
  <drawing r:id="rId2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148946</vt:lpwstr>
  </property>
  <property fmtid="{D5CDD505-2E9C-101B-9397-08002B2CF9AE}" pid="4" name="OptimizationTime">
    <vt:lpwstr>20191204_0724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CADRES</vt:lpstr>
      <vt:lpstr>Feuil1</vt:lpstr>
      <vt:lpstr>Feuil2</vt:lpstr>
      <vt:lpstr>TECHNICIENS</vt:lpstr>
    </vt:vector>
  </TitlesOfParts>
  <Company>HSBC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xavier.deschamps@hsbc.fr</dc:creator>
  <cp:keywords>RESTRICTED</cp:keywords>
  <dc:description>RESTRICTED</dc:description>
  <cp:lastModifiedBy>xavier.deschamps@hsbc.fr</cp:lastModifiedBy>
  <cp:lastPrinted>2017-05-18T12:44:03Z</cp:lastPrinted>
  <dcterms:created xsi:type="dcterms:W3CDTF">2016-09-19T05:31:20Z</dcterms:created>
  <dcterms:modified xsi:type="dcterms:W3CDTF">2019-12-03T16:04:44Z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